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autoCompressPictures="0"/>
  <bookViews>
    <workbookView xWindow="0" yWindow="0" windowWidth="20660" windowHeight="15620"/>
  </bookViews>
  <sheets>
    <sheet name="星取表(4チーム)" sheetId="3" r:id="rId1"/>
    <sheet name="星取表(5チーム)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4" l="1"/>
  <c r="Q9" i="4"/>
  <c r="K11" i="4"/>
  <c r="Q7" i="4"/>
  <c r="E7" i="4"/>
  <c r="H7" i="4"/>
  <c r="K9" i="4"/>
  <c r="N7" i="4"/>
  <c r="U7" i="4"/>
  <c r="H11" i="4"/>
  <c r="Q5" i="4"/>
  <c r="E11" i="4"/>
  <c r="U11" i="4"/>
  <c r="S10" i="4"/>
  <c r="Q10" i="4"/>
  <c r="H9" i="4"/>
  <c r="E9" i="4"/>
  <c r="V9" i="4"/>
  <c r="N3" i="4"/>
  <c r="S8" i="4"/>
  <c r="Q8" i="4"/>
  <c r="P8" i="4"/>
  <c r="N8" i="4"/>
  <c r="T7" i="4"/>
  <c r="K5" i="4"/>
  <c r="K3" i="4"/>
  <c r="S6" i="4"/>
  <c r="Q6" i="4"/>
  <c r="P6" i="4"/>
  <c r="N6" i="4"/>
  <c r="M6" i="4"/>
  <c r="K6" i="4"/>
  <c r="E5" i="4"/>
  <c r="S4" i="4"/>
  <c r="Q4" i="4"/>
  <c r="P4" i="4"/>
  <c r="N4" i="4"/>
  <c r="M4" i="4"/>
  <c r="K4" i="4"/>
  <c r="J4" i="4"/>
  <c r="H4" i="4"/>
  <c r="Q2" i="4"/>
  <c r="N2" i="4"/>
  <c r="K2" i="4"/>
  <c r="H2" i="4"/>
  <c r="E2" i="4"/>
  <c r="Y9" i="3"/>
  <c r="W9" i="3"/>
  <c r="P8" i="3"/>
  <c r="Y7" i="3"/>
  <c r="N8" i="3"/>
  <c r="W7" i="3"/>
  <c r="M6" i="3"/>
  <c r="K6" i="3"/>
  <c r="H9" i="3"/>
  <c r="N5" i="3"/>
  <c r="K9" i="3"/>
  <c r="N7" i="3"/>
  <c r="E9" i="3"/>
  <c r="N3" i="3"/>
  <c r="H7" i="3"/>
  <c r="K5" i="3"/>
  <c r="E5" i="3"/>
  <c r="U5" i="3"/>
  <c r="H3" i="3"/>
  <c r="S9" i="3"/>
  <c r="N6" i="3"/>
  <c r="P6" i="3"/>
  <c r="Y5" i="3"/>
  <c r="J4" i="3"/>
  <c r="M4" i="3"/>
  <c r="P4" i="3"/>
  <c r="Y3" i="3"/>
  <c r="H4" i="3"/>
  <c r="N4" i="3"/>
  <c r="E7" i="3"/>
  <c r="U7" i="3"/>
  <c r="K4" i="3"/>
  <c r="N2" i="3"/>
  <c r="K2" i="3"/>
  <c r="H2" i="3"/>
  <c r="E2" i="3"/>
  <c r="V11" i="4"/>
  <c r="Q3" i="4"/>
  <c r="W7" i="4"/>
  <c r="H3" i="4"/>
  <c r="X7" i="4"/>
  <c r="Y11" i="4"/>
  <c r="W5" i="3"/>
  <c r="W3" i="3"/>
  <c r="Q5" i="3"/>
  <c r="AC5" i="3"/>
  <c r="Q7" i="3"/>
  <c r="AC11" i="4"/>
  <c r="Z7" i="4"/>
  <c r="AC7" i="3"/>
  <c r="AC7" i="4"/>
  <c r="AA11" i="4"/>
  <c r="X3" i="4"/>
  <c r="T3" i="4"/>
  <c r="Y3" i="4"/>
  <c r="V3" i="4"/>
  <c r="AC3" i="4"/>
  <c r="AA3" i="4"/>
  <c r="AA7" i="3"/>
  <c r="AF7" i="3"/>
  <c r="AD7" i="3"/>
  <c r="T9" i="4"/>
  <c r="X9" i="4"/>
  <c r="Z9" i="4"/>
  <c r="AC9" i="4"/>
  <c r="V7" i="4"/>
  <c r="S7" i="3"/>
  <c r="S5" i="3"/>
  <c r="U9" i="3"/>
  <c r="AA5" i="3"/>
  <c r="AF5" i="3"/>
  <c r="AD5" i="3"/>
  <c r="N5" i="4"/>
  <c r="T5" i="4"/>
  <c r="Q9" i="3"/>
  <c r="AA7" i="4"/>
  <c r="AA9" i="4"/>
  <c r="W3" i="4"/>
  <c r="U3" i="4"/>
  <c r="W5" i="4"/>
  <c r="Z11" i="4"/>
  <c r="K3" i="3"/>
  <c r="T11" i="4"/>
  <c r="X11" i="4"/>
  <c r="W11" i="4"/>
  <c r="AC5" i="4"/>
  <c r="U9" i="4"/>
  <c r="AA5" i="4"/>
  <c r="Z3" i="4"/>
  <c r="Z5" i="4"/>
  <c r="Y9" i="4"/>
  <c r="Y7" i="4"/>
  <c r="W9" i="4"/>
  <c r="X5" i="4"/>
  <c r="S3" i="3"/>
  <c r="U3" i="3"/>
  <c r="Q3" i="3"/>
  <c r="AA9" i="3"/>
  <c r="AC9" i="3"/>
  <c r="V5" i="4"/>
  <c r="Y5" i="4"/>
  <c r="U5" i="4"/>
  <c r="AA3" i="3"/>
  <c r="AC3" i="3"/>
  <c r="AF9" i="3"/>
  <c r="AD9" i="3"/>
  <c r="AF3" i="3"/>
  <c r="AD3" i="3"/>
</calcChain>
</file>

<file path=xl/sharedStrings.xml><?xml version="1.0" encoding="utf-8"?>
<sst xmlns="http://schemas.openxmlformats.org/spreadsheetml/2006/main" count="60" uniqueCount="20">
  <si>
    <t>NO</t>
  </si>
  <si>
    <t>チーム名</t>
  </si>
  <si>
    <t>勝点</t>
  </si>
  <si>
    <t>得失差</t>
  </si>
  <si>
    <t>順位</t>
  </si>
  <si>
    <t>－</t>
  </si>
  <si>
    <t>勝</t>
    <rPh sb="0" eb="1">
      <t>カチ</t>
    </rPh>
    <phoneticPr fontId="10"/>
  </si>
  <si>
    <t>負</t>
    <rPh sb="0" eb="1">
      <t>マ</t>
    </rPh>
    <phoneticPr fontId="10"/>
  </si>
  <si>
    <t>分</t>
    <rPh sb="0" eb="1">
      <t>ワ</t>
    </rPh>
    <phoneticPr fontId="10"/>
  </si>
  <si>
    <t>得点</t>
    <rPh sb="0" eb="2">
      <t>トクテン</t>
    </rPh>
    <phoneticPr fontId="10"/>
  </si>
  <si>
    <t>失点</t>
    <rPh sb="0" eb="2">
      <t>シッテン</t>
    </rPh>
    <phoneticPr fontId="10"/>
  </si>
  <si>
    <t>☆☆</t>
    <phoneticPr fontId="2"/>
  </si>
  <si>
    <t>４チームブロック</t>
    <phoneticPr fontId="2"/>
  </si>
  <si>
    <t>勝</t>
  </si>
  <si>
    <t>負</t>
  </si>
  <si>
    <t>分</t>
  </si>
  <si>
    <t>得点</t>
  </si>
  <si>
    <t>失点</t>
  </si>
  <si>
    <t>※自動表ですので左下半分のみ記入して下さい。（ﾁｰﾑ名も左部記入で上部へ入ります）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4" eb="16">
      <t>キニュウ</t>
    </rPh>
    <rPh sb="18" eb="19">
      <t>クダ</t>
    </rPh>
    <rPh sb="26" eb="27">
      <t>ナ</t>
    </rPh>
    <rPh sb="28" eb="29">
      <t>サ</t>
    </rPh>
    <rPh sb="29" eb="30">
      <t>ブ</t>
    </rPh>
    <rPh sb="30" eb="32">
      <t>キニュウ</t>
    </rPh>
    <rPh sb="33" eb="35">
      <t>ジョウブ</t>
    </rPh>
    <rPh sb="36" eb="37">
      <t>ハイ</t>
    </rPh>
    <phoneticPr fontId="2"/>
  </si>
  <si>
    <t>５チームブロック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</si>
</sst>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 diagonalDown="1">
      <left style="thin">
        <color indexed="8"/>
      </left>
      <right/>
      <top style="thin">
        <color auto="1"/>
      </top>
      <bottom/>
      <diagonal style="thin">
        <color indexed="8"/>
      </diagonal>
    </border>
    <border diagonalDown="1">
      <left/>
      <right/>
      <top style="thin">
        <color auto="1"/>
      </top>
      <bottom/>
      <diagonal style="thin">
        <color indexed="8"/>
      </diagonal>
    </border>
    <border diagonalDown="1">
      <left/>
      <right style="thin">
        <color indexed="8"/>
      </right>
      <top style="thin">
        <color auto="1"/>
      </top>
      <bottom/>
      <diagonal style="thin">
        <color indexed="8"/>
      </diagonal>
    </border>
    <border>
      <left style="thin">
        <color auto="1"/>
      </left>
      <right/>
      <top/>
      <bottom/>
      <diagonal/>
    </border>
    <border diagonalDown="1">
      <left style="thin">
        <color indexed="8"/>
      </left>
      <right/>
      <top/>
      <bottom style="thin">
        <color auto="1"/>
      </bottom>
      <diagonal style="thin">
        <color indexed="8"/>
      </diagonal>
    </border>
    <border diagonalDown="1">
      <left/>
      <right/>
      <top/>
      <bottom style="thin">
        <color auto="1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auto="1"/>
      </bottom>
      <diagonal style="thin">
        <color indexed="8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8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indexed="8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center" vertical="center" shrinkToFit="1"/>
    </xf>
    <xf numFmtId="0" fontId="18" fillId="3" borderId="20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workbookViewId="0">
      <selection activeCell="S14" sqref="S14"/>
    </sheetView>
  </sheetViews>
  <sheetFormatPr baseColWidth="12" defaultColWidth="8.83203125" defaultRowHeight="17" x14ac:dyDescent="0"/>
  <cols>
    <col min="1" max="1" width="2.6640625" style="10" customWidth="1"/>
    <col min="2" max="2" width="8.6640625" style="11" customWidth="1"/>
    <col min="3" max="3" width="2.6640625" style="11" customWidth="1"/>
    <col min="4" max="4" width="2.6640625" style="10" customWidth="1"/>
    <col min="5" max="16" width="3.6640625" style="10" customWidth="1"/>
    <col min="17" max="28" width="2.6640625" style="10" customWidth="1"/>
    <col min="29" max="29" width="4.6640625" style="10" customWidth="1"/>
    <col min="30" max="31" width="2.6640625" style="10" customWidth="1"/>
    <col min="32" max="32" width="4.5" style="10" hidden="1" customWidth="1"/>
  </cols>
  <sheetData>
    <row r="1" spans="1:32" ht="18" customHeight="1">
      <c r="A1" s="70" t="s">
        <v>12</v>
      </c>
      <c r="B1" s="70"/>
      <c r="C1" s="70"/>
      <c r="D1" s="70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3"/>
      <c r="Q1" s="13"/>
      <c r="R1" s="59"/>
      <c r="S1" s="59"/>
      <c r="T1" s="59"/>
      <c r="U1" s="59"/>
      <c r="V1" s="59"/>
      <c r="W1" s="59"/>
      <c r="X1" s="59"/>
      <c r="Y1" s="58"/>
      <c r="Z1" s="58"/>
      <c r="AA1" s="59"/>
      <c r="AB1" s="59"/>
      <c r="AC1" s="59"/>
      <c r="AD1" s="59"/>
      <c r="AE1" s="59"/>
      <c r="AF1" s="3"/>
    </row>
    <row r="2" spans="1:32" ht="30" customHeight="1">
      <c r="A2" s="4" t="s">
        <v>0</v>
      </c>
      <c r="B2" s="63" t="s">
        <v>1</v>
      </c>
      <c r="C2" s="64"/>
      <c r="D2" s="65"/>
      <c r="E2" s="61" t="str">
        <f>IF($B3="","",$B3)</f>
        <v/>
      </c>
      <c r="F2" s="62"/>
      <c r="G2" s="66"/>
      <c r="H2" s="61" t="str">
        <f>IF($B5="","",$B5)</f>
        <v/>
      </c>
      <c r="I2" s="62"/>
      <c r="J2" s="66"/>
      <c r="K2" s="61" t="str">
        <f>IF($B7="","",$B7)</f>
        <v/>
      </c>
      <c r="L2" s="62"/>
      <c r="M2" s="66"/>
      <c r="N2" s="61" t="str">
        <f>IF($B9="","",$B9)</f>
        <v/>
      </c>
      <c r="O2" s="62"/>
      <c r="P2" s="62"/>
      <c r="Q2" s="60" t="s">
        <v>6</v>
      </c>
      <c r="R2" s="60"/>
      <c r="S2" s="60" t="s">
        <v>7</v>
      </c>
      <c r="T2" s="60"/>
      <c r="U2" s="57" t="s">
        <v>8</v>
      </c>
      <c r="V2" s="57"/>
      <c r="W2" s="57" t="s">
        <v>9</v>
      </c>
      <c r="X2" s="57"/>
      <c r="Y2" s="55" t="s">
        <v>10</v>
      </c>
      <c r="Z2" s="56"/>
      <c r="AA2" s="55" t="s">
        <v>2</v>
      </c>
      <c r="AB2" s="56"/>
      <c r="AC2" s="14" t="s">
        <v>3</v>
      </c>
      <c r="AD2" s="54" t="s">
        <v>4</v>
      </c>
      <c r="AE2" s="54"/>
      <c r="AF2" s="12"/>
    </row>
    <row r="3" spans="1:32" ht="30" customHeight="1">
      <c r="A3" s="71">
        <v>1</v>
      </c>
      <c r="B3" s="73"/>
      <c r="C3" s="74"/>
      <c r="D3" s="75"/>
      <c r="E3" s="79" t="s">
        <v>11</v>
      </c>
      <c r="F3" s="80"/>
      <c r="G3" s="81"/>
      <c r="H3" s="67" t="str">
        <f>IF(E5="○","×",IF(E5="×","○",IF(E5="","","△")))</f>
        <v/>
      </c>
      <c r="I3" s="68"/>
      <c r="J3" s="69"/>
      <c r="K3" s="67" t="str">
        <f>IF(E7="○","×",IF(E7="×","○",IF(E7="","","△")))</f>
        <v/>
      </c>
      <c r="L3" s="68"/>
      <c r="M3" s="69"/>
      <c r="N3" s="67" t="str">
        <f>IF(E9="○","×",IF(E9="×","○",IF(E9="","","△")))</f>
        <v/>
      </c>
      <c r="O3" s="68"/>
      <c r="P3" s="68"/>
      <c r="Q3" s="49">
        <f>IF(COUNTIF($E3:$P3,"○")=0,0,COUNTIF($E3:$P3,"○"))</f>
        <v>0</v>
      </c>
      <c r="R3" s="49"/>
      <c r="S3" s="49">
        <f>IF(COUNTIF($E3:$P3,"×")=0,0,COUNTIF($E3:$P3,"×"))</f>
        <v>0</v>
      </c>
      <c r="T3" s="49"/>
      <c r="U3" s="49">
        <f>IF(COUNTIF($E3:$P3,"△")=0,0,COUNTIF($E3:$P3,"△"))</f>
        <v>0</v>
      </c>
      <c r="V3" s="49"/>
      <c r="W3" s="50">
        <f>SUM($H4,$K4,$N4)</f>
        <v>0</v>
      </c>
      <c r="X3" s="51"/>
      <c r="Y3" s="49">
        <f>SUM($J4,$M4,$P4)</f>
        <v>0</v>
      </c>
      <c r="Z3" s="49"/>
      <c r="AA3" s="49">
        <f>IF($Q3="","",($Q3*3)+($U3*1))</f>
        <v>0</v>
      </c>
      <c r="AB3" s="49"/>
      <c r="AC3" s="57">
        <f>IF(Q3="","",$W3-$Y3)</f>
        <v>0</v>
      </c>
      <c r="AD3" s="57" t="str">
        <f>IF(AF3=0,"",RANK(AF3,$AF$3:$AF$11,0))</f>
        <v/>
      </c>
      <c r="AE3" s="57"/>
      <c r="AF3" s="48">
        <f>IF(AA3="",0,AA3*100+AC3)</f>
        <v>0</v>
      </c>
    </row>
    <row r="4" spans="1:32" ht="30" customHeight="1">
      <c r="A4" s="72"/>
      <c r="B4" s="76"/>
      <c r="C4" s="77"/>
      <c r="D4" s="78"/>
      <c r="E4" s="82"/>
      <c r="F4" s="83"/>
      <c r="G4" s="84"/>
      <c r="H4" s="5" t="str">
        <f>IF(G6="","",G6)</f>
        <v/>
      </c>
      <c r="I4" s="6" t="s">
        <v>5</v>
      </c>
      <c r="J4" s="5" t="str">
        <f>IF(E6="","",E6)</f>
        <v/>
      </c>
      <c r="K4" s="7" t="str">
        <f>IF(G8="","",G8)</f>
        <v/>
      </c>
      <c r="L4" s="6" t="s">
        <v>5</v>
      </c>
      <c r="M4" s="8" t="str">
        <f>IF(E8="","",E8)</f>
        <v/>
      </c>
      <c r="N4" s="5" t="str">
        <f>IF(G10="","",G10)</f>
        <v/>
      </c>
      <c r="O4" s="6" t="s">
        <v>5</v>
      </c>
      <c r="P4" s="5" t="str">
        <f>IF(E10="","",E10)</f>
        <v/>
      </c>
      <c r="Q4" s="49"/>
      <c r="R4" s="49"/>
      <c r="S4" s="49"/>
      <c r="T4" s="49"/>
      <c r="U4" s="49"/>
      <c r="V4" s="49"/>
      <c r="W4" s="52"/>
      <c r="X4" s="53"/>
      <c r="Y4" s="49"/>
      <c r="Z4" s="49"/>
      <c r="AA4" s="49"/>
      <c r="AB4" s="49"/>
      <c r="AC4" s="57"/>
      <c r="AD4" s="57"/>
      <c r="AE4" s="57"/>
      <c r="AF4" s="48"/>
    </row>
    <row r="5" spans="1:32" ht="30" customHeight="1">
      <c r="A5" s="85">
        <v>2</v>
      </c>
      <c r="B5" s="73"/>
      <c r="C5" s="74"/>
      <c r="D5" s="75"/>
      <c r="E5" s="67" t="str">
        <f>IF(E6&gt;G6,"○",IF(E6&lt;G6,"×",IF(E6="","","△")))</f>
        <v/>
      </c>
      <c r="F5" s="68"/>
      <c r="G5" s="86"/>
      <c r="H5" s="79" t="s">
        <v>11</v>
      </c>
      <c r="I5" s="80"/>
      <c r="J5" s="81"/>
      <c r="K5" s="67" t="str">
        <f>IF(H7="○","×",IF(H7="×","○",IF(H7="","","△")))</f>
        <v/>
      </c>
      <c r="L5" s="68"/>
      <c r="M5" s="69"/>
      <c r="N5" s="67" t="str">
        <f>IF(H9="○","×",IF(H9="×","○",IF(H9="","","△")))</f>
        <v/>
      </c>
      <c r="O5" s="68"/>
      <c r="P5" s="68"/>
      <c r="Q5" s="49">
        <f>IF(COUNTIF($E5:$P5,"○")=0,0,COUNTIF($E5:$P5,"○"))</f>
        <v>0</v>
      </c>
      <c r="R5" s="49"/>
      <c r="S5" s="49">
        <f>IF(COUNTIF($E5:$P5,"×")=0,0,COUNTIF($E5:$P5,"×"))</f>
        <v>0</v>
      </c>
      <c r="T5" s="49"/>
      <c r="U5" s="49">
        <f>IF(COUNTIF($E5:$P5,"△")=0,0,COUNTIF($E5:$P5,"△"))</f>
        <v>0</v>
      </c>
      <c r="V5" s="49"/>
      <c r="W5" s="50">
        <f>SUM($E6,$K6,$N6)</f>
        <v>0</v>
      </c>
      <c r="X5" s="51"/>
      <c r="Y5" s="49">
        <f>SUM($G6,$M6,$P6)</f>
        <v>0</v>
      </c>
      <c r="Z5" s="49"/>
      <c r="AA5" s="49">
        <f>IF($Q5="","",($Q5*3)+($U5*1))</f>
        <v>0</v>
      </c>
      <c r="AB5" s="49"/>
      <c r="AC5" s="57">
        <f>IF(Q5="","",$W5-$Y5)</f>
        <v>0</v>
      </c>
      <c r="AD5" s="57" t="str">
        <f>IF(AF5=0,"",RANK(AF5,$AF$3:$AF$11,0))</f>
        <v/>
      </c>
      <c r="AE5" s="57"/>
      <c r="AF5" s="48">
        <f>IF(AA5="",0,AA5*100+AC5)</f>
        <v>0</v>
      </c>
    </row>
    <row r="6" spans="1:32" ht="30" customHeight="1">
      <c r="A6" s="72"/>
      <c r="B6" s="76"/>
      <c r="C6" s="77"/>
      <c r="D6" s="78"/>
      <c r="E6" s="45"/>
      <c r="F6" s="6" t="s">
        <v>5</v>
      </c>
      <c r="G6" s="46"/>
      <c r="H6" s="82"/>
      <c r="I6" s="83"/>
      <c r="J6" s="84"/>
      <c r="K6" s="5" t="str">
        <f>IF(J8="","",J8)</f>
        <v/>
      </c>
      <c r="L6" s="6" t="s">
        <v>5</v>
      </c>
      <c r="M6" s="8" t="str">
        <f>IF(H8="","",H8)</f>
        <v/>
      </c>
      <c r="N6" s="5" t="str">
        <f>IF(J10="","",J10)</f>
        <v/>
      </c>
      <c r="O6" s="6" t="s">
        <v>5</v>
      </c>
      <c r="P6" s="5" t="str">
        <f>IF(H10="","",H10)</f>
        <v/>
      </c>
      <c r="Q6" s="49"/>
      <c r="R6" s="49"/>
      <c r="S6" s="49"/>
      <c r="T6" s="49"/>
      <c r="U6" s="49"/>
      <c r="V6" s="49"/>
      <c r="W6" s="52"/>
      <c r="X6" s="53"/>
      <c r="Y6" s="49"/>
      <c r="Z6" s="49"/>
      <c r="AA6" s="49"/>
      <c r="AB6" s="49"/>
      <c r="AC6" s="57"/>
      <c r="AD6" s="57"/>
      <c r="AE6" s="57"/>
      <c r="AF6" s="48"/>
    </row>
    <row r="7" spans="1:32" ht="30" customHeight="1">
      <c r="A7" s="85">
        <v>3</v>
      </c>
      <c r="B7" s="73"/>
      <c r="C7" s="74"/>
      <c r="D7" s="75"/>
      <c r="E7" s="67" t="str">
        <f>IF(E8&gt;G8,"○",IF(E8&lt;G8,"×",IF(E8="","","△")))</f>
        <v/>
      </c>
      <c r="F7" s="68"/>
      <c r="G7" s="69"/>
      <c r="H7" s="67" t="str">
        <f>IF(H8&gt;J8,"○",IF(H8&lt;J8,"×",IF(H8="","","△")))</f>
        <v/>
      </c>
      <c r="I7" s="68"/>
      <c r="J7" s="86"/>
      <c r="K7" s="79" t="s">
        <v>11</v>
      </c>
      <c r="L7" s="80"/>
      <c r="M7" s="81"/>
      <c r="N7" s="67" t="str">
        <f>IF(K9="○","×",IF(K9="×","○",IF(K9="","","△")))</f>
        <v/>
      </c>
      <c r="O7" s="68"/>
      <c r="P7" s="68"/>
      <c r="Q7" s="49">
        <f>IF(COUNTIF($E7:$P7,"○")=0,0,COUNTIF($E7:$P7,"○"))</f>
        <v>0</v>
      </c>
      <c r="R7" s="49"/>
      <c r="S7" s="49">
        <f>IF(COUNTIF($E7:$P7,"×")=0,0,COUNTIF($E7:$P7,"×"))</f>
        <v>0</v>
      </c>
      <c r="T7" s="49"/>
      <c r="U7" s="49">
        <f>IF(COUNTIF($E7:$P7,"△")=0,0,COUNTIF($E7:$P7,"△"))</f>
        <v>0</v>
      </c>
      <c r="V7" s="49"/>
      <c r="W7" s="50">
        <f>SUM($E8,$H8,$N8)</f>
        <v>0</v>
      </c>
      <c r="X7" s="51"/>
      <c r="Y7" s="49">
        <f>SUM($G8,$J8,$P8)</f>
        <v>0</v>
      </c>
      <c r="Z7" s="49"/>
      <c r="AA7" s="49">
        <f>IF($Q7="","",($Q7*3)+($U7*1))</f>
        <v>0</v>
      </c>
      <c r="AB7" s="49"/>
      <c r="AC7" s="57">
        <f>IF(Q7="","",$W7-$Y7)</f>
        <v>0</v>
      </c>
      <c r="AD7" s="57" t="str">
        <f>IF(AF7=0,"",RANK(AF7,$AF$3:$AF$11,0))</f>
        <v/>
      </c>
      <c r="AE7" s="57"/>
      <c r="AF7" s="48">
        <f>IF(AA7="",0,AA7*100+AC7)</f>
        <v>0</v>
      </c>
    </row>
    <row r="8" spans="1:32" ht="30" customHeight="1">
      <c r="A8" s="72"/>
      <c r="B8" s="76"/>
      <c r="C8" s="77"/>
      <c r="D8" s="78"/>
      <c r="E8" s="45"/>
      <c r="F8" s="6" t="s">
        <v>5</v>
      </c>
      <c r="G8" s="46"/>
      <c r="H8" s="45"/>
      <c r="I8" s="6" t="s">
        <v>5</v>
      </c>
      <c r="J8" s="46"/>
      <c r="K8" s="82"/>
      <c r="L8" s="83"/>
      <c r="M8" s="84"/>
      <c r="N8" s="5" t="str">
        <f>IF(M10="","",M10)</f>
        <v/>
      </c>
      <c r="O8" s="6" t="s">
        <v>5</v>
      </c>
      <c r="P8" s="5" t="str">
        <f>IF(K10="","",K10)</f>
        <v/>
      </c>
      <c r="Q8" s="49"/>
      <c r="R8" s="49"/>
      <c r="S8" s="49"/>
      <c r="T8" s="49"/>
      <c r="U8" s="49"/>
      <c r="V8" s="49"/>
      <c r="W8" s="52"/>
      <c r="X8" s="53"/>
      <c r="Y8" s="49"/>
      <c r="Z8" s="49"/>
      <c r="AA8" s="49"/>
      <c r="AB8" s="49"/>
      <c r="AC8" s="57"/>
      <c r="AD8" s="57"/>
      <c r="AE8" s="57"/>
      <c r="AF8" s="48"/>
    </row>
    <row r="9" spans="1:32" ht="30" customHeight="1">
      <c r="A9" s="85">
        <v>4</v>
      </c>
      <c r="B9" s="73"/>
      <c r="C9" s="74"/>
      <c r="D9" s="75"/>
      <c r="E9" s="67" t="str">
        <f>IF(E10&gt;G10,"○",IF(E10&lt;G10,"×",IF(E10="","","△")))</f>
        <v/>
      </c>
      <c r="F9" s="68"/>
      <c r="G9" s="69"/>
      <c r="H9" s="67" t="str">
        <f>IF(H10&gt;J10,"○",IF(H10&lt;J10,"×",IF(H10="","","△")))</f>
        <v/>
      </c>
      <c r="I9" s="68"/>
      <c r="J9" s="69"/>
      <c r="K9" s="67" t="str">
        <f>IF(K10&gt;M10,"○",IF(K10&lt;M10,"×",IF(K10="","","△")))</f>
        <v/>
      </c>
      <c r="L9" s="68"/>
      <c r="M9" s="86"/>
      <c r="N9" s="79" t="s">
        <v>11</v>
      </c>
      <c r="O9" s="80"/>
      <c r="P9" s="80"/>
      <c r="Q9" s="49">
        <f>IF(COUNTIF($E9:$P9,"○")=0,0,COUNTIF($E9:$P9,"○"))</f>
        <v>0</v>
      </c>
      <c r="R9" s="49"/>
      <c r="S9" s="49">
        <f>IF(COUNTIF($E9:$P9,"×")=0,0,COUNTIF($E9:$P9,"×"))</f>
        <v>0</v>
      </c>
      <c r="T9" s="49"/>
      <c r="U9" s="49">
        <f>IF(COUNTIF($E9:$P9,"△")=0,0,COUNTIF($E9:$P9,"△"))</f>
        <v>0</v>
      </c>
      <c r="V9" s="49"/>
      <c r="W9" s="50">
        <f>SUM($E10,$H10,$K10)</f>
        <v>0</v>
      </c>
      <c r="X9" s="51"/>
      <c r="Y9" s="49">
        <f>SUM($G10,$J10,$M10)</f>
        <v>0</v>
      </c>
      <c r="Z9" s="49"/>
      <c r="AA9" s="49">
        <f>IF($Q9="","",($Q9*3)+($U9*1))</f>
        <v>0</v>
      </c>
      <c r="AB9" s="49"/>
      <c r="AC9" s="57">
        <f>IF(Q9="","",$W9-$Y9)</f>
        <v>0</v>
      </c>
      <c r="AD9" s="57" t="str">
        <f>IF(AF9=0,"",RANK(AF9,$AF$3:$AF$11,0))</f>
        <v/>
      </c>
      <c r="AE9" s="57"/>
      <c r="AF9" s="48">
        <f>IF(AA9="",0,AA9*100+AC9)</f>
        <v>0</v>
      </c>
    </row>
    <row r="10" spans="1:32" ht="30" customHeight="1">
      <c r="A10" s="72"/>
      <c r="B10" s="76"/>
      <c r="C10" s="77"/>
      <c r="D10" s="78"/>
      <c r="E10" s="45"/>
      <c r="F10" s="6" t="s">
        <v>5</v>
      </c>
      <c r="G10" s="46"/>
      <c r="H10" s="45"/>
      <c r="I10" s="6" t="s">
        <v>5</v>
      </c>
      <c r="J10" s="46"/>
      <c r="K10" s="45"/>
      <c r="L10" s="6" t="s">
        <v>5</v>
      </c>
      <c r="M10" s="46"/>
      <c r="N10" s="82"/>
      <c r="O10" s="83"/>
      <c r="P10" s="83"/>
      <c r="Q10" s="49"/>
      <c r="R10" s="49"/>
      <c r="S10" s="49"/>
      <c r="T10" s="49"/>
      <c r="U10" s="49"/>
      <c r="V10" s="49"/>
      <c r="W10" s="52"/>
      <c r="X10" s="53"/>
      <c r="Y10" s="49"/>
      <c r="Z10" s="49"/>
      <c r="AA10" s="49"/>
      <c r="AB10" s="49"/>
      <c r="AC10" s="57"/>
      <c r="AD10" s="57"/>
      <c r="AE10" s="57"/>
      <c r="AF10" s="48"/>
    </row>
    <row r="11" spans="1:32">
      <c r="A11" s="3"/>
      <c r="B11" s="9"/>
      <c r="C11" s="9"/>
      <c r="D11" s="3"/>
      <c r="E11" s="40" t="s">
        <v>18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3"/>
      <c r="AD11" s="3"/>
      <c r="AE11" s="3"/>
      <c r="AF11" s="3"/>
    </row>
  </sheetData>
  <mergeCells count="77">
    <mergeCell ref="N7:P7"/>
    <mergeCell ref="Y7:Z8"/>
    <mergeCell ref="AC7:AC8"/>
    <mergeCell ref="A9:A10"/>
    <mergeCell ref="B9:D10"/>
    <mergeCell ref="E9:G9"/>
    <mergeCell ref="H9:J9"/>
    <mergeCell ref="K9:M9"/>
    <mergeCell ref="N9:P10"/>
    <mergeCell ref="AC9:AC10"/>
    <mergeCell ref="S9:T10"/>
    <mergeCell ref="U9:V10"/>
    <mergeCell ref="W9:X10"/>
    <mergeCell ref="AA7:AB8"/>
    <mergeCell ref="Y9:Z10"/>
    <mergeCell ref="AA9:AB10"/>
    <mergeCell ref="A7:A8"/>
    <mergeCell ref="B7:D8"/>
    <mergeCell ref="E7:G7"/>
    <mergeCell ref="H7:J7"/>
    <mergeCell ref="K7:M8"/>
    <mergeCell ref="N5:P5"/>
    <mergeCell ref="Y5:Z6"/>
    <mergeCell ref="K3:M3"/>
    <mergeCell ref="N3:P3"/>
    <mergeCell ref="AA5:AB6"/>
    <mergeCell ref="A5:A6"/>
    <mergeCell ref="B5:D6"/>
    <mergeCell ref="E5:G5"/>
    <mergeCell ref="H5:J6"/>
    <mergeCell ref="K5:M5"/>
    <mergeCell ref="Q3:R4"/>
    <mergeCell ref="S3:T4"/>
    <mergeCell ref="U3:V4"/>
    <mergeCell ref="W3:X4"/>
    <mergeCell ref="A3:A4"/>
    <mergeCell ref="B3:D4"/>
    <mergeCell ref="E3:G4"/>
    <mergeCell ref="N2:P2"/>
    <mergeCell ref="B2:D2"/>
    <mergeCell ref="E2:G2"/>
    <mergeCell ref="H3:J3"/>
    <mergeCell ref="A1:D1"/>
    <mergeCell ref="H2:J2"/>
    <mergeCell ref="K2:M2"/>
    <mergeCell ref="R1:S1"/>
    <mergeCell ref="Q2:R2"/>
    <mergeCell ref="S2:T2"/>
    <mergeCell ref="U2:V2"/>
    <mergeCell ref="W2:X2"/>
    <mergeCell ref="Y1:Z1"/>
    <mergeCell ref="Y2:Z2"/>
    <mergeCell ref="T1:X1"/>
    <mergeCell ref="AA1:AE1"/>
    <mergeCell ref="AF3:AF4"/>
    <mergeCell ref="Y3:Z4"/>
    <mergeCell ref="AD2:AE2"/>
    <mergeCell ref="AA2:AB2"/>
    <mergeCell ref="AC3:AC4"/>
    <mergeCell ref="AA3:AB4"/>
    <mergeCell ref="AD3:AE4"/>
    <mergeCell ref="AF9:AF10"/>
    <mergeCell ref="Q5:R6"/>
    <mergeCell ref="S5:T6"/>
    <mergeCell ref="U5:V6"/>
    <mergeCell ref="W5:X6"/>
    <mergeCell ref="Q7:R8"/>
    <mergeCell ref="S7:T8"/>
    <mergeCell ref="U7:V8"/>
    <mergeCell ref="W7:X8"/>
    <mergeCell ref="Q9:R10"/>
    <mergeCell ref="AF7:AF8"/>
    <mergeCell ref="AC5:AC6"/>
    <mergeCell ref="AF5:AF6"/>
    <mergeCell ref="AD5:AE6"/>
    <mergeCell ref="AD9:AE10"/>
    <mergeCell ref="AD7:AE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L27" sqref="L27"/>
    </sheetView>
  </sheetViews>
  <sheetFormatPr baseColWidth="12" defaultColWidth="8.83203125" defaultRowHeight="17" x14ac:dyDescent="0"/>
  <cols>
    <col min="1" max="1" width="2.6640625" style="17" customWidth="1"/>
    <col min="2" max="2" width="8.6640625" style="16" customWidth="1"/>
    <col min="3" max="3" width="2.6640625" style="16" customWidth="1"/>
    <col min="4" max="4" width="2.6640625" style="17" customWidth="1"/>
    <col min="5" max="19" width="3.6640625" style="17" customWidth="1"/>
    <col min="20" max="26" width="6.6640625" style="17" customWidth="1"/>
    <col min="27" max="27" width="2.6640625" style="17" customWidth="1"/>
    <col min="28" max="28" width="4.33203125" style="17" customWidth="1"/>
    <col min="29" max="29" width="7.33203125" style="17" hidden="1" customWidth="1"/>
    <col min="30" max="30" width="5" style="17" customWidth="1"/>
    <col min="31" max="31" width="2.83203125" style="17" customWidth="1"/>
    <col min="32" max="32" width="5.1640625" style="17" customWidth="1"/>
    <col min="33" max="33" width="3.1640625" style="17" customWidth="1"/>
    <col min="34" max="34" width="3.83203125" style="15" customWidth="1"/>
    <col min="35" max="52" width="2.6640625" style="15" customWidth="1"/>
    <col min="53" max="53" width="2.5" style="15" customWidth="1"/>
    <col min="54" max="16384" width="8.83203125" style="15"/>
  </cols>
  <sheetData>
    <row r="1" spans="1:34" ht="18" customHeight="1">
      <c r="A1" s="47" t="s">
        <v>19</v>
      </c>
      <c r="B1" s="47"/>
      <c r="C1" s="47"/>
      <c r="D1" s="47"/>
      <c r="E1" s="16"/>
      <c r="F1" s="16"/>
      <c r="G1" s="16"/>
      <c r="H1" s="16"/>
      <c r="I1" s="16"/>
      <c r="J1" s="16"/>
      <c r="K1" s="16"/>
      <c r="L1" s="16"/>
      <c r="M1" s="19"/>
      <c r="N1" s="19"/>
      <c r="O1" s="19"/>
      <c r="P1" s="19"/>
      <c r="Q1" s="19"/>
      <c r="R1" s="87"/>
      <c r="S1" s="87"/>
      <c r="T1" s="88"/>
      <c r="U1" s="88"/>
      <c r="V1" s="88"/>
      <c r="W1" s="88"/>
      <c r="X1" s="88"/>
      <c r="Y1" s="89"/>
      <c r="Z1" s="89"/>
      <c r="AA1" s="90"/>
      <c r="AB1" s="90"/>
      <c r="AC1" s="90"/>
      <c r="AD1" s="90"/>
      <c r="AE1" s="90"/>
      <c r="AH1" s="18"/>
    </row>
    <row r="2" spans="1:34" ht="18" customHeight="1">
      <c r="A2" s="20" t="s">
        <v>0</v>
      </c>
      <c r="B2" s="91" t="s">
        <v>1</v>
      </c>
      <c r="C2" s="92"/>
      <c r="D2" s="93"/>
      <c r="E2" s="94" t="str">
        <f>IF($B3="","",$B3)</f>
        <v/>
      </c>
      <c r="F2" s="95"/>
      <c r="G2" s="96"/>
      <c r="H2" s="94" t="str">
        <f>IF($B5="","",$B5)</f>
        <v/>
      </c>
      <c r="I2" s="95"/>
      <c r="J2" s="96"/>
      <c r="K2" s="97" t="str">
        <f>IF($B7="","",$B7)</f>
        <v/>
      </c>
      <c r="L2" s="98"/>
      <c r="M2" s="99"/>
      <c r="N2" s="94" t="str">
        <f>IF($B9="","",$B9)</f>
        <v/>
      </c>
      <c r="O2" s="95"/>
      <c r="P2" s="96"/>
      <c r="Q2" s="97" t="str">
        <f>IF($B11="","",$B11)</f>
        <v/>
      </c>
      <c r="R2" s="98"/>
      <c r="S2" s="99"/>
      <c r="T2" s="21" t="s">
        <v>13</v>
      </c>
      <c r="U2" s="22" t="s">
        <v>14</v>
      </c>
      <c r="V2" s="22" t="s">
        <v>15</v>
      </c>
      <c r="W2" s="23" t="s">
        <v>16</v>
      </c>
      <c r="X2" s="23" t="s">
        <v>17</v>
      </c>
      <c r="Y2" s="23" t="s">
        <v>2</v>
      </c>
      <c r="Z2" s="24" t="s">
        <v>3</v>
      </c>
      <c r="AA2" s="100" t="s">
        <v>4</v>
      </c>
      <c r="AB2" s="101"/>
      <c r="AC2" s="25"/>
      <c r="AD2" s="26"/>
      <c r="AE2" s="27"/>
      <c r="AF2" s="15"/>
      <c r="AG2" s="15"/>
    </row>
    <row r="3" spans="1:34" ht="30" customHeight="1">
      <c r="A3" s="102">
        <v>1</v>
      </c>
      <c r="B3" s="104"/>
      <c r="C3" s="105"/>
      <c r="D3" s="106"/>
      <c r="E3" s="110"/>
      <c r="F3" s="111"/>
      <c r="G3" s="112"/>
      <c r="H3" s="116" t="str">
        <f>IF(E5="○","×",IF(E5="×","○",IF(E5="","","△")))</f>
        <v/>
      </c>
      <c r="I3" s="117"/>
      <c r="J3" s="118"/>
      <c r="K3" s="116" t="str">
        <f>IF(E7="○","×",IF(E7="×","○",IF(E7="","","△")))</f>
        <v/>
      </c>
      <c r="L3" s="117"/>
      <c r="M3" s="118"/>
      <c r="N3" s="116" t="str">
        <f>IF(E9="○","×",IF(E9="×","○",IF(E9="","","△")))</f>
        <v/>
      </c>
      <c r="O3" s="117"/>
      <c r="P3" s="118"/>
      <c r="Q3" s="116" t="str">
        <f>IF(E11="○","×",IF(E11="×","○",IF(E11="","","△")))</f>
        <v/>
      </c>
      <c r="R3" s="117"/>
      <c r="S3" s="118"/>
      <c r="T3" s="119" t="str">
        <f>IF(COUNTIF(E3:S3,"")=15,"",COUNTIF(E3:S3,"○"))</f>
        <v/>
      </c>
      <c r="U3" s="119" t="str">
        <f>IF(COUNTIF(E3:S3,"")=15,"",COUNTIF(E3:S3,"×"))</f>
        <v/>
      </c>
      <c r="V3" s="119" t="str">
        <f>IF(COUNTIF(E3:S3,"")=15,"",COUNTIF(E3:S3,"△"))</f>
        <v/>
      </c>
      <c r="W3" s="119" t="str">
        <f>IF(COUNTIF(E3:S3,"")=15,"",IF(E4="",0,E4)+IF(H4="",0,H4)+IF(K4="",0,K4)+IF(N4="",0,N4)+IF(Q4="",0,Q4))</f>
        <v/>
      </c>
      <c r="X3" s="119" t="str">
        <f>IF(COUNTIF(E3:S3,"")=15,"",IF(G4="",0,G4)+IF(J4="",0,J4)+IF(M4="",0,M4)+IF(P4="",0,P4)+IF(S4="",0,S4))</f>
        <v/>
      </c>
      <c r="Y3" s="119" t="str">
        <f>IF(COUNTIF(E3:S3,"")=15,"",T3*3+V3)</f>
        <v/>
      </c>
      <c r="Z3" s="119" t="str">
        <f>IF(COUNTIF(E3:S3,"")=15,"",W3-X3)</f>
        <v/>
      </c>
      <c r="AA3" s="121" t="str">
        <f>IF(COUNTIF(E3:S3,"")=15,"",RANK(AC3,$AC$3:$AC$12,0))</f>
        <v/>
      </c>
      <c r="AB3" s="122"/>
      <c r="AC3" s="125" t="str">
        <f>IF(COUNTIF(E3:S3,"")=15,"",IF(Z3="",0,Y3*10000)+Z3*500+W3*10)</f>
        <v/>
      </c>
      <c r="AD3" s="28"/>
      <c r="AE3" s="15"/>
      <c r="AF3" s="15"/>
      <c r="AG3" s="15"/>
    </row>
    <row r="4" spans="1:34" ht="30" customHeight="1">
      <c r="A4" s="103"/>
      <c r="B4" s="107"/>
      <c r="C4" s="108"/>
      <c r="D4" s="109"/>
      <c r="E4" s="113"/>
      <c r="F4" s="114"/>
      <c r="G4" s="115"/>
      <c r="H4" s="29" t="str">
        <f>IF(G6="","",G6)</f>
        <v/>
      </c>
      <c r="I4" s="30" t="s">
        <v>5</v>
      </c>
      <c r="J4" s="29" t="str">
        <f>IF(E6="","",E6)</f>
        <v/>
      </c>
      <c r="K4" s="31" t="str">
        <f>IF(G8="","",G8)</f>
        <v/>
      </c>
      <c r="L4" s="30" t="s">
        <v>5</v>
      </c>
      <c r="M4" s="32" t="str">
        <f>IF(E8="","",E8)</f>
        <v/>
      </c>
      <c r="N4" s="29" t="str">
        <f>IF(G10="","",G10)</f>
        <v/>
      </c>
      <c r="O4" s="30" t="s">
        <v>5</v>
      </c>
      <c r="P4" s="32" t="str">
        <f>IF(E10="","",E10)</f>
        <v/>
      </c>
      <c r="Q4" s="29" t="str">
        <f>IF(G12="","",G12)</f>
        <v/>
      </c>
      <c r="R4" s="30" t="s">
        <v>5</v>
      </c>
      <c r="S4" s="32" t="str">
        <f>IF(E12="","",E12)</f>
        <v/>
      </c>
      <c r="T4" s="120"/>
      <c r="U4" s="120"/>
      <c r="V4" s="120"/>
      <c r="W4" s="120"/>
      <c r="X4" s="120"/>
      <c r="Y4" s="120"/>
      <c r="Z4" s="120"/>
      <c r="AA4" s="123"/>
      <c r="AB4" s="124"/>
      <c r="AC4" s="125"/>
      <c r="AD4" s="28"/>
      <c r="AE4" s="15"/>
      <c r="AF4" s="15"/>
      <c r="AG4" s="15"/>
    </row>
    <row r="5" spans="1:34" ht="30" customHeight="1">
      <c r="A5" s="126">
        <v>2</v>
      </c>
      <c r="B5" s="104"/>
      <c r="C5" s="105"/>
      <c r="D5" s="106"/>
      <c r="E5" s="116" t="str">
        <f>IF(E6&gt;G6,"○",IF(E6&lt;G6,"×",IF(E6="","","△")))</f>
        <v/>
      </c>
      <c r="F5" s="117"/>
      <c r="G5" s="127"/>
      <c r="H5" s="128"/>
      <c r="I5" s="129"/>
      <c r="J5" s="130"/>
      <c r="K5" s="116" t="str">
        <f>IF(H7="○","×",IF(H7="×","○",IF(H7="","","△")))</f>
        <v/>
      </c>
      <c r="L5" s="117"/>
      <c r="M5" s="118"/>
      <c r="N5" s="116" t="str">
        <f>IF(H9="○","×",IF(H9="×","○",IF(H9="","","△")))</f>
        <v/>
      </c>
      <c r="O5" s="117"/>
      <c r="P5" s="118"/>
      <c r="Q5" s="116" t="str">
        <f>IF(H11="○","×",IF(H11="×","○",IF(H11="","","△")))</f>
        <v/>
      </c>
      <c r="R5" s="117"/>
      <c r="S5" s="118"/>
      <c r="T5" s="119" t="str">
        <f>IF(COUNTIF(E5:S5,"")=15,"",COUNTIF(E5:S5,"○"))</f>
        <v/>
      </c>
      <c r="U5" s="119" t="str">
        <f>IF(COUNTIF(E5:S5,"")=15,"",COUNTIF(E5:S5,"×"))</f>
        <v/>
      </c>
      <c r="V5" s="119" t="str">
        <f>IF(COUNTIF(E5:S5,"")=15,"",COUNTIF(E5:S5,"△"))</f>
        <v/>
      </c>
      <c r="W5" s="119" t="str">
        <f>IF(COUNTIF(E5:S5,"")=15,"",IF(E6="",0,E6)+IF(H6="",0,H6)+IF(K6="",0,K6)+IF(N6="",0,N6)+IF(Q6="",0,Q6))</f>
        <v/>
      </c>
      <c r="X5" s="119" t="str">
        <f>IF(COUNTIF(E5:S5,"")=15,"",IF(G6="",0,G6)+IF(J6="",0,J6)+IF(M6="",0,M6)+IF(P6="",0,P6)+IF(S6="",0,S6))</f>
        <v/>
      </c>
      <c r="Y5" s="119" t="str">
        <f>IF(COUNTIF(E5:S5,"")=15,"",T5*3+V5)</f>
        <v/>
      </c>
      <c r="Z5" s="119" t="str">
        <f>IF(COUNTIF(E5:S5,"")=15,"",W5-X5)</f>
        <v/>
      </c>
      <c r="AA5" s="121" t="str">
        <f>IF(COUNTIF(E5:S5,"")=15,"",RANK(AC5,$AC$3:$AC$12,0))</f>
        <v/>
      </c>
      <c r="AB5" s="122"/>
      <c r="AC5" s="125" t="str">
        <f>IF(COUNTIF(E5:S5,"")=15,"",IF(Z5="",0,Y5*10000)+Z5*500+W5*10)</f>
        <v/>
      </c>
      <c r="AD5" s="28"/>
      <c r="AE5" s="15"/>
      <c r="AF5" s="15"/>
      <c r="AG5" s="15"/>
    </row>
    <row r="6" spans="1:34" ht="30" customHeight="1">
      <c r="A6" s="103"/>
      <c r="B6" s="107"/>
      <c r="C6" s="108"/>
      <c r="D6" s="109"/>
      <c r="E6" s="33"/>
      <c r="F6" s="30" t="s">
        <v>5</v>
      </c>
      <c r="G6" s="34"/>
      <c r="H6" s="131"/>
      <c r="I6" s="132"/>
      <c r="J6" s="133"/>
      <c r="K6" s="29" t="str">
        <f>IF(J8="","",J8)</f>
        <v/>
      </c>
      <c r="L6" s="30" t="s">
        <v>5</v>
      </c>
      <c r="M6" s="32" t="str">
        <f>IF(H8="","",H8)</f>
        <v/>
      </c>
      <c r="N6" s="29" t="str">
        <f>IF(J10="","",J10)</f>
        <v/>
      </c>
      <c r="O6" s="30" t="s">
        <v>5</v>
      </c>
      <c r="P6" s="32" t="str">
        <f>IF(H10="","",H10)</f>
        <v/>
      </c>
      <c r="Q6" s="29" t="str">
        <f>IF(J12="","",J12)</f>
        <v/>
      </c>
      <c r="R6" s="30" t="s">
        <v>5</v>
      </c>
      <c r="S6" s="32" t="str">
        <f>IF(H12="","",H12)</f>
        <v/>
      </c>
      <c r="T6" s="120"/>
      <c r="U6" s="120"/>
      <c r="V6" s="120"/>
      <c r="W6" s="120"/>
      <c r="X6" s="120"/>
      <c r="Y6" s="120"/>
      <c r="Z6" s="120"/>
      <c r="AA6" s="123"/>
      <c r="AB6" s="124"/>
      <c r="AC6" s="125"/>
      <c r="AD6" s="28"/>
      <c r="AE6" s="15"/>
      <c r="AF6" s="15"/>
      <c r="AG6" s="15"/>
    </row>
    <row r="7" spans="1:34" ht="30" customHeight="1">
      <c r="A7" s="126">
        <v>3</v>
      </c>
      <c r="B7" s="104"/>
      <c r="C7" s="105"/>
      <c r="D7" s="106"/>
      <c r="E7" s="116" t="str">
        <f>IF(E8&gt;G8,"○",IF(E8&lt;G8,"×",IF(E8="","","△")))</f>
        <v/>
      </c>
      <c r="F7" s="117"/>
      <c r="G7" s="118"/>
      <c r="H7" s="116" t="str">
        <f>IF(H8&gt;J8,"○",IF(H8&lt;J8,"×",IF(H8="","","△")))</f>
        <v/>
      </c>
      <c r="I7" s="117"/>
      <c r="J7" s="127"/>
      <c r="K7" s="128"/>
      <c r="L7" s="129"/>
      <c r="M7" s="130"/>
      <c r="N7" s="116" t="str">
        <f>IF(K9="○","×",IF(K9="×","○",IF(K9="","","△")))</f>
        <v/>
      </c>
      <c r="O7" s="117"/>
      <c r="P7" s="118"/>
      <c r="Q7" s="116" t="str">
        <f>IF(K11="○","×",IF(K11="×","○",IF(K11="","","△")))</f>
        <v/>
      </c>
      <c r="R7" s="117"/>
      <c r="S7" s="118"/>
      <c r="T7" s="119" t="str">
        <f>IF(COUNTIF(E7:S7,"")=15,"",COUNTIF(E7:S7,"○"))</f>
        <v/>
      </c>
      <c r="U7" s="119" t="str">
        <f>IF(COUNTIF(E7:S7,"")=15,"",COUNTIF(E7:S7,"×"))</f>
        <v/>
      </c>
      <c r="V7" s="119" t="str">
        <f>IF(COUNTIF(E7:S7,"")=15,"",COUNTIF(E7:S7,"△"))</f>
        <v/>
      </c>
      <c r="W7" s="119" t="str">
        <f>IF(COUNTIF(E7:S7,"")=15,"",IF(E8="",0,E8)+IF(H8="",0,H8)+IF(K8="",0,K8)+IF(N8="",0,N8)+IF(Q8="",0,Q8))</f>
        <v/>
      </c>
      <c r="X7" s="119" t="str">
        <f>IF(COUNTIF(E7:S7,"")=15,"",IF(G8="",0,G8)+IF(J8="",0,J8)+IF(M8="",0,M8)+IF(P8="",0,P8)+IF(S8="",0,S8))</f>
        <v/>
      </c>
      <c r="Y7" s="119" t="str">
        <f>IF(COUNTIF(E7:S7,"")=15,"",T7*3+V7)</f>
        <v/>
      </c>
      <c r="Z7" s="119" t="str">
        <f>IF(COUNTIF(E7:S7,"")=15,"",W7-X7)</f>
        <v/>
      </c>
      <c r="AA7" s="121" t="str">
        <f>IF(COUNTIF(E7:S7,"")=15,"",RANK(AC7,$AC$3:$AC$12,0))</f>
        <v/>
      </c>
      <c r="AB7" s="122"/>
      <c r="AC7" s="125" t="str">
        <f>IF(COUNTIF(E7:S7,"")=15,"",IF(Z7="",0,Y7*10000)+Z7*500+W7*10)</f>
        <v/>
      </c>
      <c r="AD7" s="28"/>
      <c r="AE7" s="15"/>
      <c r="AF7" s="15"/>
      <c r="AG7" s="15"/>
    </row>
    <row r="8" spans="1:34" ht="30" customHeight="1">
      <c r="A8" s="103"/>
      <c r="B8" s="107"/>
      <c r="C8" s="108"/>
      <c r="D8" s="109"/>
      <c r="E8" s="33"/>
      <c r="F8" s="30" t="s">
        <v>5</v>
      </c>
      <c r="G8" s="34"/>
      <c r="H8" s="33"/>
      <c r="I8" s="30" t="s">
        <v>5</v>
      </c>
      <c r="J8" s="34"/>
      <c r="K8" s="131"/>
      <c r="L8" s="132"/>
      <c r="M8" s="133"/>
      <c r="N8" s="29" t="str">
        <f>IF(M10="","",M10)</f>
        <v/>
      </c>
      <c r="O8" s="30" t="s">
        <v>5</v>
      </c>
      <c r="P8" s="32" t="str">
        <f>IF(K10="","",K10)</f>
        <v/>
      </c>
      <c r="Q8" s="29" t="str">
        <f>IF(M12="","",M12)</f>
        <v/>
      </c>
      <c r="R8" s="30" t="s">
        <v>5</v>
      </c>
      <c r="S8" s="32" t="str">
        <f>IF(K12="","",K12)</f>
        <v/>
      </c>
      <c r="T8" s="120"/>
      <c r="U8" s="120"/>
      <c r="V8" s="120"/>
      <c r="W8" s="120"/>
      <c r="X8" s="120"/>
      <c r="Y8" s="120"/>
      <c r="Z8" s="120"/>
      <c r="AA8" s="123"/>
      <c r="AB8" s="124"/>
      <c r="AC8" s="125"/>
      <c r="AD8" s="28"/>
      <c r="AE8" s="15"/>
      <c r="AF8" s="15"/>
      <c r="AG8" s="15"/>
    </row>
    <row r="9" spans="1:34" ht="30" customHeight="1">
      <c r="A9" s="126">
        <v>4</v>
      </c>
      <c r="B9" s="104"/>
      <c r="C9" s="105"/>
      <c r="D9" s="106"/>
      <c r="E9" s="116" t="str">
        <f>IF(E10&gt;G10,"○",IF(E10&lt;G10,"×",IF(E10="","","△")))</f>
        <v/>
      </c>
      <c r="F9" s="117"/>
      <c r="G9" s="118"/>
      <c r="H9" s="116" t="str">
        <f>IF(H10&gt;J10,"○",IF(H10&lt;J10,"×",IF(H10="","","△")))</f>
        <v/>
      </c>
      <c r="I9" s="117"/>
      <c r="J9" s="118"/>
      <c r="K9" s="116" t="str">
        <f>IF(K10&gt;M10,"○",IF(K10&lt;M10,"×",IF(K10="","","△")))</f>
        <v/>
      </c>
      <c r="L9" s="117"/>
      <c r="M9" s="127"/>
      <c r="N9" s="128"/>
      <c r="O9" s="129"/>
      <c r="P9" s="130"/>
      <c r="Q9" s="116" t="str">
        <f>IF(N11="○","×",IF(N11="×","○",IF(N11="","","△")))</f>
        <v/>
      </c>
      <c r="R9" s="117"/>
      <c r="S9" s="118"/>
      <c r="T9" s="119" t="str">
        <f>IF(COUNTIF(E9:S9,"")=15,"",COUNTIF(E9:S9,"○"))</f>
        <v/>
      </c>
      <c r="U9" s="119" t="str">
        <f>IF(COUNTIF(E9:S9,"")=15,"",COUNTIF(E9:S9,"×"))</f>
        <v/>
      </c>
      <c r="V9" s="119" t="str">
        <f>IF(COUNTIF(E9:S9,"")=15,"",COUNTIF(E9:S9,"△"))</f>
        <v/>
      </c>
      <c r="W9" s="119" t="str">
        <f>IF(COUNTIF(E9:S9,"")=15,"",IF(E10="",0,E10)+IF(H10="",0,H10)+IF(K10="",0,K10)+IF(N10="",0,N10)+IF(Q10="",0,Q10))</f>
        <v/>
      </c>
      <c r="X9" s="119" t="str">
        <f>IF(COUNTIF(E9:S9,"")=15,"",IF(G10="",0,G10)+IF(J10="",0,J10)+IF(M10="",0,M10)+IF(P10="",0,P10)+IF(S10="",0,S10))</f>
        <v/>
      </c>
      <c r="Y9" s="119" t="str">
        <f>IF(COUNTIF(E9:S9,"")=15,"",T9*3+V9)</f>
        <v/>
      </c>
      <c r="Z9" s="119" t="str">
        <f>IF(COUNTIF(E9:S9,"")=15,"",W9-X9)</f>
        <v/>
      </c>
      <c r="AA9" s="121" t="str">
        <f>IF(COUNTIF(E9:S9,"")=15,"",RANK(AC9,$AC$3:$AC$12,0))</f>
        <v/>
      </c>
      <c r="AB9" s="122"/>
      <c r="AC9" s="125" t="str">
        <f>IF(COUNTIF(E9:S9,"")=15,"",IF(Z9="",0,Y9*10000)+Z9*500+W9*10)</f>
        <v/>
      </c>
      <c r="AD9" s="28"/>
      <c r="AE9" s="15"/>
      <c r="AF9" s="15"/>
      <c r="AG9" s="15"/>
    </row>
    <row r="10" spans="1:34" ht="30" customHeight="1">
      <c r="A10" s="103"/>
      <c r="B10" s="107"/>
      <c r="C10" s="108"/>
      <c r="D10" s="109"/>
      <c r="E10" s="33"/>
      <c r="F10" s="30" t="s">
        <v>5</v>
      </c>
      <c r="G10" s="34"/>
      <c r="H10" s="33"/>
      <c r="I10" s="30" t="s">
        <v>5</v>
      </c>
      <c r="J10" s="34"/>
      <c r="K10" s="33"/>
      <c r="L10" s="30" t="s">
        <v>5</v>
      </c>
      <c r="M10" s="34"/>
      <c r="N10" s="131"/>
      <c r="O10" s="132"/>
      <c r="P10" s="133"/>
      <c r="Q10" s="29" t="str">
        <f>IF(P12="","",P12)</f>
        <v/>
      </c>
      <c r="R10" s="30" t="s">
        <v>5</v>
      </c>
      <c r="S10" s="32" t="str">
        <f>IF(N12="","",N12)</f>
        <v/>
      </c>
      <c r="T10" s="120"/>
      <c r="U10" s="120"/>
      <c r="V10" s="120"/>
      <c r="W10" s="120"/>
      <c r="X10" s="120"/>
      <c r="Y10" s="120"/>
      <c r="Z10" s="120"/>
      <c r="AA10" s="123"/>
      <c r="AB10" s="124"/>
      <c r="AC10" s="125"/>
      <c r="AD10" s="28"/>
      <c r="AE10" s="15"/>
      <c r="AF10" s="15"/>
      <c r="AG10" s="15"/>
    </row>
    <row r="11" spans="1:34" ht="30" customHeight="1">
      <c r="A11" s="126">
        <v>5</v>
      </c>
      <c r="B11" s="104"/>
      <c r="C11" s="105"/>
      <c r="D11" s="106"/>
      <c r="E11" s="116" t="str">
        <f>IF(E12&gt;G12,"○",IF(E12&lt;G12,"×",IF(E12="","","△")))</f>
        <v/>
      </c>
      <c r="F11" s="117"/>
      <c r="G11" s="118"/>
      <c r="H11" s="116" t="str">
        <f>IF(H12&gt;J12,"○",IF(H12&lt;J12,"×",IF(H12="","","△")))</f>
        <v/>
      </c>
      <c r="I11" s="117"/>
      <c r="J11" s="118"/>
      <c r="K11" s="116" t="str">
        <f>IF(K12&gt;M12,"○",IF(K12&lt;M12,"×",IF(K12="","","△")))</f>
        <v/>
      </c>
      <c r="L11" s="117"/>
      <c r="M11" s="118"/>
      <c r="N11" s="116" t="str">
        <f>IF(N12&gt;P12,"○",IF(N12&lt;P12,"×",IF(N12="","","△")))</f>
        <v/>
      </c>
      <c r="O11" s="117"/>
      <c r="P11" s="127"/>
      <c r="Q11" s="128"/>
      <c r="R11" s="129"/>
      <c r="S11" s="130"/>
      <c r="T11" s="119" t="str">
        <f>IF(COUNTIF(E11:S11,"")=15,"",COUNTIF(E11:S11,"○"))</f>
        <v/>
      </c>
      <c r="U11" s="119" t="str">
        <f>IF(COUNTIF(E11:S11,"")=15,"",COUNTIF(E11:S11,"×"))</f>
        <v/>
      </c>
      <c r="V11" s="119" t="str">
        <f>IF(COUNTIF(E11:S11,"")=15,"",COUNTIF(E11:S11,"△"))</f>
        <v/>
      </c>
      <c r="W11" s="119" t="str">
        <f>IF(COUNTIF(E11:S11,"")=15,"",IF(E12="",0,E12)+IF(H12="",0,H12)+IF(K12="",0,K12)+IF(N12="",0,N12)+IF(Q12="",0,Q12))</f>
        <v/>
      </c>
      <c r="X11" s="119" t="str">
        <f>IF(COUNTIF(E11:S11,"")=15,"",IF(G12="",0,G12)+IF(J12="",0,J12)+IF(M12="",0,M12)+IF(P12="",0,P12)+IF(S12="",0,S12))</f>
        <v/>
      </c>
      <c r="Y11" s="119" t="str">
        <f>IF(COUNTIF(E11:S11,"")=15,"",T11*3+V11)</f>
        <v/>
      </c>
      <c r="Z11" s="119" t="str">
        <f>IF(COUNTIF(E11:S11,"")=15,"",W11-X11)</f>
        <v/>
      </c>
      <c r="AA11" s="121" t="str">
        <f>IF(COUNTIF(E11:S11,"")=15,"",RANK(AC11,$AC$3:$AC$12,0))</f>
        <v/>
      </c>
      <c r="AB11" s="122"/>
      <c r="AC11" s="125" t="str">
        <f>IF(COUNTIF(E11:S11,"")=15,"",IF(Z11="",0,Y11*10000)+Z11*500+W11*10)</f>
        <v/>
      </c>
      <c r="AD11" s="28"/>
      <c r="AE11" s="15"/>
      <c r="AF11" s="15"/>
      <c r="AG11" s="15"/>
    </row>
    <row r="12" spans="1:34" ht="30" customHeight="1">
      <c r="A12" s="103"/>
      <c r="B12" s="107"/>
      <c r="C12" s="108"/>
      <c r="D12" s="109"/>
      <c r="E12" s="33"/>
      <c r="F12" s="30" t="s">
        <v>5</v>
      </c>
      <c r="G12" s="34"/>
      <c r="H12" s="33"/>
      <c r="I12" s="30" t="s">
        <v>5</v>
      </c>
      <c r="J12" s="34"/>
      <c r="K12" s="33"/>
      <c r="L12" s="30" t="s">
        <v>5</v>
      </c>
      <c r="M12" s="34"/>
      <c r="N12" s="33"/>
      <c r="O12" s="30" t="s">
        <v>5</v>
      </c>
      <c r="P12" s="34"/>
      <c r="Q12" s="131"/>
      <c r="R12" s="132"/>
      <c r="S12" s="133"/>
      <c r="T12" s="120"/>
      <c r="U12" s="120"/>
      <c r="V12" s="120"/>
      <c r="W12" s="120"/>
      <c r="X12" s="120"/>
      <c r="Y12" s="120"/>
      <c r="Z12" s="120"/>
      <c r="AA12" s="123"/>
      <c r="AB12" s="124"/>
      <c r="AC12" s="125"/>
      <c r="AD12" s="28"/>
      <c r="AE12" s="15"/>
      <c r="AF12" s="15"/>
      <c r="AG12" s="15"/>
    </row>
    <row r="13" spans="1:34" ht="18">
      <c r="A13" s="35"/>
      <c r="B13" s="36"/>
      <c r="C13" s="36"/>
      <c r="D13" s="36"/>
      <c r="E13" s="40" t="s">
        <v>18</v>
      </c>
      <c r="F13" s="41"/>
      <c r="G13" s="42"/>
      <c r="H13" s="42"/>
      <c r="I13" s="41"/>
      <c r="J13" s="42"/>
      <c r="K13" s="42"/>
      <c r="L13" s="41"/>
      <c r="M13" s="42"/>
      <c r="N13" s="42"/>
      <c r="O13" s="41"/>
      <c r="P13" s="42"/>
      <c r="Q13" s="43"/>
      <c r="R13" s="43"/>
      <c r="S13" s="43"/>
      <c r="T13" s="35"/>
      <c r="U13" s="37"/>
      <c r="V13" s="35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28"/>
    </row>
  </sheetData>
  <mergeCells count="91">
    <mergeCell ref="Z11:Z12"/>
    <mergeCell ref="AC9:AC10"/>
    <mergeCell ref="A11:A12"/>
    <mergeCell ref="B11:D12"/>
    <mergeCell ref="E11:G11"/>
    <mergeCell ref="H11:J11"/>
    <mergeCell ref="K11:M11"/>
    <mergeCell ref="N11:P11"/>
    <mergeCell ref="Q11:S12"/>
    <mergeCell ref="T11:T12"/>
    <mergeCell ref="AA11:AB12"/>
    <mergeCell ref="AC11:AC12"/>
    <mergeCell ref="U11:U12"/>
    <mergeCell ref="V11:V12"/>
    <mergeCell ref="W11:W12"/>
    <mergeCell ref="X11:X12"/>
    <mergeCell ref="Y11:Y12"/>
    <mergeCell ref="AC7:AC8"/>
    <mergeCell ref="A9:A10"/>
    <mergeCell ref="B9:D10"/>
    <mergeCell ref="E9:G9"/>
    <mergeCell ref="H9:J9"/>
    <mergeCell ref="K9:M9"/>
    <mergeCell ref="N9:P10"/>
    <mergeCell ref="Q9:S9"/>
    <mergeCell ref="T9:T10"/>
    <mergeCell ref="U9:U10"/>
    <mergeCell ref="V9:V10"/>
    <mergeCell ref="W9:W10"/>
    <mergeCell ref="X9:X10"/>
    <mergeCell ref="Y9:Y10"/>
    <mergeCell ref="Z9:Z10"/>
    <mergeCell ref="AA9:AB10"/>
    <mergeCell ref="AC5:AC6"/>
    <mergeCell ref="A7:A8"/>
    <mergeCell ref="B7:D8"/>
    <mergeCell ref="E7:G7"/>
    <mergeCell ref="H7:J7"/>
    <mergeCell ref="K7:M8"/>
    <mergeCell ref="N7:P7"/>
    <mergeCell ref="Q7:S7"/>
    <mergeCell ref="T7:T8"/>
    <mergeCell ref="U7:U8"/>
    <mergeCell ref="V7:V8"/>
    <mergeCell ref="W7:W8"/>
    <mergeCell ref="X7:X8"/>
    <mergeCell ref="Y7:Y8"/>
    <mergeCell ref="Z7:Z8"/>
    <mergeCell ref="AA7:AB8"/>
    <mergeCell ref="AC3:AC4"/>
    <mergeCell ref="A5:A6"/>
    <mergeCell ref="B5:D6"/>
    <mergeCell ref="E5:G5"/>
    <mergeCell ref="H5:J6"/>
    <mergeCell ref="K5:M5"/>
    <mergeCell ref="N5:P5"/>
    <mergeCell ref="Q5:S5"/>
    <mergeCell ref="T5:T6"/>
    <mergeCell ref="U5:U6"/>
    <mergeCell ref="V5:V6"/>
    <mergeCell ref="W5:W6"/>
    <mergeCell ref="X5:X6"/>
    <mergeCell ref="Y5:Y6"/>
    <mergeCell ref="Z5:Z6"/>
    <mergeCell ref="AA5:AB6"/>
    <mergeCell ref="W3:W4"/>
    <mergeCell ref="X3:X4"/>
    <mergeCell ref="Y3:Y4"/>
    <mergeCell ref="Z3:Z4"/>
    <mergeCell ref="AA3:AB4"/>
    <mergeCell ref="N3:P3"/>
    <mergeCell ref="Q3:S3"/>
    <mergeCell ref="T3:T4"/>
    <mergeCell ref="U3:U4"/>
    <mergeCell ref="V3:V4"/>
    <mergeCell ref="A3:A4"/>
    <mergeCell ref="B3:D4"/>
    <mergeCell ref="E3:G4"/>
    <mergeCell ref="H3:J3"/>
    <mergeCell ref="K3:M3"/>
    <mergeCell ref="R1:S1"/>
    <mergeCell ref="T1:X1"/>
    <mergeCell ref="Y1:Z1"/>
    <mergeCell ref="AA1:AE1"/>
    <mergeCell ref="B2:D2"/>
    <mergeCell ref="E2:G2"/>
    <mergeCell ref="H2:J2"/>
    <mergeCell ref="K2:M2"/>
    <mergeCell ref="N2:P2"/>
    <mergeCell ref="Q2:S2"/>
    <mergeCell ref="AA2:AB2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星取表(4チーム)</vt:lpstr>
      <vt:lpstr>星取表(5チーム)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坪井 浩子</cp:lastModifiedBy>
  <cp:lastPrinted>2007-11-03T15:45:02Z</cp:lastPrinted>
  <dcterms:created xsi:type="dcterms:W3CDTF">2007-09-24T05:07:16Z</dcterms:created>
  <dcterms:modified xsi:type="dcterms:W3CDTF">2016-10-09T01:49:48Z</dcterms:modified>
</cp:coreProperties>
</file>